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Users\AJC\Desktop\Contactes menors  sense documents acreditatius per transperència\Contractes menors sense documents acreditatius\"/>
    </mc:Choice>
  </mc:AlternateContent>
  <xr:revisionPtr revIDLastSave="0" documentId="13_ncr:1_{E96954C1-4F1C-4682-B016-925DE95A5D9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ul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 l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6" i="1"/>
  <c r="F26" i="1" s="1"/>
  <c r="D25" i="1"/>
  <c r="E25" i="1" s="1"/>
  <c r="E24" i="1"/>
  <c r="F24" i="1" s="1"/>
  <c r="E23" i="1"/>
  <c r="F23" i="1" s="1"/>
  <c r="F22" i="1"/>
  <c r="E22" i="1"/>
  <c r="E21" i="1"/>
  <c r="F21" i="1" s="1"/>
  <c r="E20" i="1"/>
  <c r="F20" i="1" s="1"/>
  <c r="E19" i="1"/>
  <c r="F19" i="1" s="1"/>
  <c r="F18" i="1"/>
  <c r="E18" i="1"/>
  <c r="E17" i="1"/>
  <c r="F17" i="1" s="1"/>
  <c r="D16" i="1"/>
  <c r="E16" i="1" s="1"/>
  <c r="E15" i="1"/>
  <c r="F15" i="1" s="1"/>
  <c r="E14" i="1"/>
  <c r="F14" i="1" s="1"/>
  <c r="F12" i="1"/>
  <c r="E11" i="1"/>
  <c r="F11" i="1" s="1"/>
  <c r="F10" i="1"/>
  <c r="F9" i="1"/>
  <c r="F8" i="1"/>
  <c r="E7" i="1"/>
  <c r="F7" i="1" s="1"/>
  <c r="D6" i="1"/>
  <c r="E6" i="1" s="1"/>
  <c r="E5" i="1"/>
  <c r="F5" i="1" s="1"/>
  <c r="F4" i="1"/>
  <c r="F6" i="1" l="1"/>
  <c r="F25" i="1"/>
  <c r="F16" i="1"/>
</calcChain>
</file>

<file path=xl/sharedStrings.xml><?xml version="1.0" encoding="utf-8"?>
<sst xmlns="http://schemas.openxmlformats.org/spreadsheetml/2006/main" count="138" uniqueCount="120">
  <si>
    <t>RELACIÓ DE CONTRACTES MENORS ADJUDICATS DURANT EL TERCER TRIMESTRE DEL 2018</t>
  </si>
  <si>
    <t xml:space="preserve">Núm. </t>
  </si>
  <si>
    <t>Contracte</t>
  </si>
  <si>
    <t>Contractista</t>
  </si>
  <si>
    <t>Preu S/IVA</t>
  </si>
  <si>
    <t>IVA</t>
  </si>
  <si>
    <t>Total Adjudicació</t>
  </si>
  <si>
    <t>Núm. Decret</t>
  </si>
  <si>
    <t>Data</t>
  </si>
  <si>
    <t>Durada</t>
  </si>
  <si>
    <t>Contractació submnistrament Cobla Marinada 21-07-2018</t>
  </si>
  <si>
    <t>Agrupació Cultural Adaniram</t>
  </si>
  <si>
    <t>DE1049/2018</t>
  </si>
  <si>
    <t>1 dia</t>
  </si>
  <si>
    <t>Contractació treballs de condicionament espais públics entorn promoció C/ Sant Iscle</t>
  </si>
  <si>
    <t>Agrupación Molino, SLU</t>
  </si>
  <si>
    <t>DE1110/2018</t>
  </si>
  <si>
    <t>1 mes</t>
  </si>
  <si>
    <t>Contractació servei 2 topogràfics entorn del mercat i carrer Clausell</t>
  </si>
  <si>
    <t>Arnau Lleonart Gasull</t>
  </si>
  <si>
    <t>DE0972/2018</t>
  </si>
  <si>
    <t>2 setmanes</t>
  </si>
  <si>
    <t>Contractació servei actuació grup d'Altra Banda per la revetlla de la Diada</t>
  </si>
  <si>
    <t>Articat Artistas y profestionales de las artes escénicas, SCCL</t>
  </si>
  <si>
    <t>DE1246/2018</t>
  </si>
  <si>
    <t>Contractació servei actuació Cobla de Sabadell 21 i 28 juliol 2018</t>
  </si>
  <si>
    <t>Associació Cultural Introit Cobla Sabadell</t>
  </si>
  <si>
    <t>DE1050/2018</t>
  </si>
  <si>
    <t>2 dies</t>
  </si>
  <si>
    <t>Contractació servei assegurança pàrquing Riera Gavarra</t>
  </si>
  <si>
    <t>DE1116/2018</t>
  </si>
  <si>
    <t>Fins 31/12/18</t>
  </si>
  <si>
    <t>Contractació servei per la gestió de residus especials</t>
  </si>
  <si>
    <t>Bidones J.P. García, SL</t>
  </si>
  <si>
    <t>DE1007/2018</t>
  </si>
  <si>
    <t>Contractació subministrament sistema automàtic de gestió aparcament Riera Gavarra</t>
  </si>
  <si>
    <t>Came Parkare Group, SL</t>
  </si>
  <si>
    <t>DE1148/2018</t>
  </si>
  <si>
    <t>Contractació servei col·laboració concurs colles sardanistes</t>
  </si>
  <si>
    <t>Colles sardanistes de les comarques Barcelonines</t>
  </si>
  <si>
    <t>DE1244/2018</t>
  </si>
  <si>
    <t>Contractació servei de comissariat exposició de Lluïsa Vidal</t>
  </si>
  <si>
    <t>Consol Oltra Esteve</t>
  </si>
  <si>
    <t>DE1285/2018</t>
  </si>
  <si>
    <t>Fins 17/02/19</t>
  </si>
  <si>
    <t xml:space="preserve">Contractació servei manteniment ascensors aparcament R. Gavarra </t>
  </si>
  <si>
    <t>Cruxent-Edelma, SL</t>
  </si>
  <si>
    <t>DE0979/2018</t>
  </si>
  <si>
    <t>6 mesos</t>
  </si>
  <si>
    <t>Contractació servei per a desbrossar diversos parcs i espais verds del municipi</t>
  </si>
  <si>
    <t>Futur Ecològic, SL</t>
  </si>
  <si>
    <t>DE0959/2018</t>
  </si>
  <si>
    <t>Contractació servei espectacles de dansa per la Fira Modernista</t>
  </si>
  <si>
    <t>Gemma Galera Rocosa</t>
  </si>
  <si>
    <t>DE1066/2018</t>
  </si>
  <si>
    <t>Contractació servei redacció projecte per la reparació i rehabilitació coberta Vil·la Flora</t>
  </si>
  <si>
    <t>Guitart i arquitectura ass, SLP</t>
  </si>
  <si>
    <t>DE1010/2018</t>
  </si>
  <si>
    <t>10 setmanes</t>
  </si>
  <si>
    <t>Contractació obres tancament metàl·lic a la caserna de la policia local</t>
  </si>
  <si>
    <t>Industria Canetense de maquinària, SL</t>
  </si>
  <si>
    <t>DE1163/2018</t>
  </si>
  <si>
    <t>60 dies</t>
  </si>
  <si>
    <t>Contractació servei manteniment equips contra incendis (extintors i BIE's)</t>
  </si>
  <si>
    <t>Instalaciones técnicas contra incendios Prevenfoc, SL</t>
  </si>
  <si>
    <t>DE1216/2018</t>
  </si>
  <si>
    <t>1 any</t>
  </si>
  <si>
    <t>Contractació servei desinsectació Escola Misericòrdia</t>
  </si>
  <si>
    <t>Javier Gutiérrez Marcos</t>
  </si>
  <si>
    <t>DE1065/2018</t>
  </si>
  <si>
    <t>Contractació subministrament barana a les escales del carrer Pompeu Fabra</t>
  </si>
  <si>
    <t>Joan Roig Salvà</t>
  </si>
  <si>
    <t>DE1068/2018</t>
  </si>
  <si>
    <t>15 dies</t>
  </si>
  <si>
    <t>Contractació servei actuació ball Festa Major petita</t>
  </si>
  <si>
    <t>Jordi Planet Rovira</t>
  </si>
  <si>
    <t>DE1248/2018</t>
  </si>
  <si>
    <t>Contractació subministrament de linòleum per la renovació aula Escola Misericòrdia</t>
  </si>
  <si>
    <t>Marcelo Blanco Moro</t>
  </si>
  <si>
    <t>DE1047/2018</t>
  </si>
  <si>
    <t>10 dies</t>
  </si>
  <si>
    <t>Contractació servei inserció falques publicitàries emissora ràdio per la Fira Modernista</t>
  </si>
  <si>
    <t>Media Quality World, SLU</t>
  </si>
  <si>
    <t>DE1090/2018</t>
  </si>
  <si>
    <t>5 dies</t>
  </si>
  <si>
    <t>Contractació servei lloguer inflable espai infantil "El Racó del Griu". F. Modernista</t>
  </si>
  <si>
    <t>Medirflash, SL</t>
  </si>
  <si>
    <t>DE1112/2018</t>
  </si>
  <si>
    <t>Contractació subministrament circuit de "Street workout" a la platja de Canet de Mar</t>
  </si>
  <si>
    <t>Microarquitectura, SL</t>
  </si>
  <si>
    <t>DE1003/2018</t>
  </si>
  <si>
    <t>Fins 08/10/18</t>
  </si>
  <si>
    <t>Contractació servei realització 32a Diada del Cargol</t>
  </si>
  <si>
    <t>Moixons Llepafils</t>
  </si>
  <si>
    <t>DE1269/2018</t>
  </si>
  <si>
    <t>Contractació subministrament i instal·lació sistema extinció ampana cuina Escola Misericòrdia</t>
  </si>
  <si>
    <t>Protec Seguretat Integral, SL</t>
  </si>
  <si>
    <t>DE1091/2018</t>
  </si>
  <si>
    <t>Contractació servei manteniment alarmes d'intrusió i incendis en dependències municipals</t>
  </si>
  <si>
    <t>DE1249/2018</t>
  </si>
  <si>
    <t>Contractació servei actuació "Miratjazz" Fira Modernista</t>
  </si>
  <si>
    <t>Roger Canals Parellada</t>
  </si>
  <si>
    <t>DE1063/2018</t>
  </si>
  <si>
    <t>Contractació servei control plagues desratització</t>
  </si>
  <si>
    <t>DE1045/2018</t>
  </si>
  <si>
    <t>Contractació subministrament vestuari del Pubillatge 2018</t>
  </si>
  <si>
    <t>Sílvia Pera Morales</t>
  </si>
  <si>
    <t>DE1067/2018</t>
  </si>
  <si>
    <t>3 mesos</t>
  </si>
  <si>
    <t>Contractació subministrament caldera al camp de futbol</t>
  </si>
  <si>
    <t>Soler Global Service, SL</t>
  </si>
  <si>
    <t>DE1250/2018</t>
  </si>
  <si>
    <t>Contractació servei actuació companyia Tanaka teatre</t>
  </si>
  <si>
    <t>DE0953/2018</t>
  </si>
  <si>
    <t>Contractació subministrament tanques new jersey Canet Rock</t>
  </si>
  <si>
    <t>Transportes y Excavaciones Gaby Martínez, SL</t>
  </si>
  <si>
    <t>DE0955/2018</t>
  </si>
  <si>
    <t>Banc Sabadell, SA</t>
  </si>
  <si>
    <t>Tanaka teatre, SCP</t>
  </si>
  <si>
    <t>Serviset Plagues,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</si>
</sst>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\-yy;@"/>
    <numFmt numFmtId="165" formatCode="#,##0.00\ &quot;€&quot;"/>
    <numFmt numFmtId="166" formatCode="#,##0.00&quot; €&quot;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 indent="1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1"/>
    </xf>
    <xf numFmtId="165" fontId="2" fillId="0" borderId="0" xfId="0" applyNumberFormat="1" applyFont="1" applyAlignment="1">
      <alignment horizontal="right"/>
    </xf>
    <xf numFmtId="0" fontId="2" fillId="5" borderId="0" xfId="0" applyFont="1" applyFill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indent="1"/>
    </xf>
    <xf numFmtId="165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166" fontId="2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166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workbookViewId="0">
      <selection activeCell="E13" sqref="E13"/>
    </sheetView>
  </sheetViews>
  <sheetFormatPr baseColWidth="10" defaultColWidth="9.1796875" defaultRowHeight="13" x14ac:dyDescent="0.3"/>
  <cols>
    <col min="1" max="1" width="4.7265625" style="17" customWidth="1"/>
    <col min="2" max="2" width="77.453125" style="1" customWidth="1"/>
    <col min="3" max="3" width="49" style="1" customWidth="1"/>
    <col min="4" max="4" width="13" style="1" customWidth="1"/>
    <col min="5" max="5" width="12.36328125" style="1" customWidth="1"/>
    <col min="6" max="6" width="10" style="1" customWidth="1"/>
    <col min="7" max="7" width="12" style="1" customWidth="1"/>
    <col min="8" max="8" width="9.81640625" style="26" customWidth="1"/>
    <col min="9" max="9" width="13.54296875" style="14" customWidth="1"/>
    <col min="10" max="16384" width="9.1796875" style="1"/>
  </cols>
  <sheetData>
    <row r="1" spans="1:10" ht="24.75" customHeight="1" x14ac:dyDescent="0.3">
      <c r="A1" s="27" t="s">
        <v>0</v>
      </c>
      <c r="B1" s="27"/>
      <c r="C1" s="27"/>
      <c r="D1" s="27"/>
      <c r="E1" s="27"/>
      <c r="F1" s="27"/>
      <c r="G1" s="27"/>
      <c r="H1" s="28"/>
      <c r="I1" s="28"/>
    </row>
    <row r="3" spans="1:10" s="10" customFormat="1" ht="26" x14ac:dyDescent="0.35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4" t="s">
        <v>7</v>
      </c>
      <c r="H3" s="8" t="s">
        <v>8</v>
      </c>
      <c r="I3" s="9" t="s">
        <v>9</v>
      </c>
    </row>
    <row r="4" spans="1:10" x14ac:dyDescent="0.3">
      <c r="A4" s="1">
        <v>103</v>
      </c>
      <c r="B4" s="1" t="s">
        <v>10</v>
      </c>
      <c r="C4" s="1" t="s">
        <v>11</v>
      </c>
      <c r="D4" s="12">
        <v>1050</v>
      </c>
      <c r="E4" s="12">
        <v>0</v>
      </c>
      <c r="F4" s="12">
        <f t="shared" ref="F4:F12" si="0">+D4+E4</f>
        <v>1050</v>
      </c>
      <c r="G4" s="11" t="s">
        <v>12</v>
      </c>
      <c r="H4" s="13">
        <v>43301</v>
      </c>
      <c r="I4" s="14" t="s">
        <v>13</v>
      </c>
    </row>
    <row r="5" spans="1:10" x14ac:dyDescent="0.3">
      <c r="A5" s="1">
        <v>93</v>
      </c>
      <c r="B5" s="1" t="s">
        <v>14</v>
      </c>
      <c r="C5" s="1" t="s">
        <v>15</v>
      </c>
      <c r="D5" s="12">
        <v>7769</v>
      </c>
      <c r="E5" s="12">
        <f>+D5*21%</f>
        <v>1631.49</v>
      </c>
      <c r="F5" s="12">
        <f t="shared" si="0"/>
        <v>9400.49</v>
      </c>
      <c r="G5" s="11" t="s">
        <v>16</v>
      </c>
      <c r="H5" s="13">
        <v>43308</v>
      </c>
      <c r="I5" s="14" t="s">
        <v>17</v>
      </c>
      <c r="J5" s="14"/>
    </row>
    <row r="6" spans="1:10" x14ac:dyDescent="0.3">
      <c r="A6" s="1">
        <v>92</v>
      </c>
      <c r="B6" s="1" t="s">
        <v>18</v>
      </c>
      <c r="C6" s="1" t="s">
        <v>19</v>
      </c>
      <c r="D6" s="12">
        <f>750+1350</f>
        <v>2100</v>
      </c>
      <c r="E6" s="12">
        <f>+D6*21%</f>
        <v>441</v>
      </c>
      <c r="F6" s="12">
        <f t="shared" si="0"/>
        <v>2541</v>
      </c>
      <c r="G6" s="11" t="s">
        <v>20</v>
      </c>
      <c r="H6" s="13">
        <v>43290</v>
      </c>
      <c r="I6" s="14" t="s">
        <v>21</v>
      </c>
    </row>
    <row r="7" spans="1:10" x14ac:dyDescent="0.3">
      <c r="A7" s="1">
        <v>122</v>
      </c>
      <c r="B7" s="1" t="s">
        <v>22</v>
      </c>
      <c r="C7" s="1" t="s">
        <v>23</v>
      </c>
      <c r="D7" s="12">
        <v>1800</v>
      </c>
      <c r="E7" s="12">
        <f>+D7*21%</f>
        <v>378</v>
      </c>
      <c r="F7" s="12">
        <f t="shared" si="0"/>
        <v>2178</v>
      </c>
      <c r="G7" s="11" t="s">
        <v>24</v>
      </c>
      <c r="H7" s="13">
        <v>43348</v>
      </c>
      <c r="I7" s="14" t="s">
        <v>13</v>
      </c>
    </row>
    <row r="8" spans="1:10" x14ac:dyDescent="0.3">
      <c r="A8" s="1">
        <v>100</v>
      </c>
      <c r="B8" s="1" t="s">
        <v>25</v>
      </c>
      <c r="C8" s="1" t="s">
        <v>26</v>
      </c>
      <c r="D8" s="12">
        <v>1950</v>
      </c>
      <c r="E8" s="12">
        <v>0</v>
      </c>
      <c r="F8" s="12">
        <f t="shared" si="0"/>
        <v>1950</v>
      </c>
      <c r="G8" s="11" t="s">
        <v>27</v>
      </c>
      <c r="H8" s="13">
        <v>43301</v>
      </c>
      <c r="I8" s="14" t="s">
        <v>28</v>
      </c>
    </row>
    <row r="9" spans="1:10" x14ac:dyDescent="0.3">
      <c r="A9" s="1">
        <v>109</v>
      </c>
      <c r="B9" s="1" t="s">
        <v>29</v>
      </c>
      <c r="C9" s="1" t="s">
        <v>117</v>
      </c>
      <c r="D9" s="12">
        <v>1199.1099999999999</v>
      </c>
      <c r="E9" s="12">
        <v>0</v>
      </c>
      <c r="F9" s="12">
        <f t="shared" si="0"/>
        <v>1199.1099999999999</v>
      </c>
      <c r="G9" s="11" t="s">
        <v>30</v>
      </c>
      <c r="H9" s="13">
        <v>43311</v>
      </c>
      <c r="I9" s="14" t="s">
        <v>31</v>
      </c>
    </row>
    <row r="10" spans="1:10" x14ac:dyDescent="0.3">
      <c r="A10" s="1">
        <v>87</v>
      </c>
      <c r="B10" s="1" t="s">
        <v>32</v>
      </c>
      <c r="C10" s="1" t="s">
        <v>33</v>
      </c>
      <c r="D10" s="12">
        <v>4500</v>
      </c>
      <c r="E10" s="12">
        <v>0</v>
      </c>
      <c r="F10" s="12">
        <f t="shared" si="0"/>
        <v>4500</v>
      </c>
      <c r="G10" s="11" t="s">
        <v>34</v>
      </c>
      <c r="H10" s="13">
        <v>43297</v>
      </c>
      <c r="I10" s="14" t="s">
        <v>31</v>
      </c>
    </row>
    <row r="11" spans="1:10" x14ac:dyDescent="0.3">
      <c r="A11" s="1">
        <v>107</v>
      </c>
      <c r="B11" s="1" t="s">
        <v>35</v>
      </c>
      <c r="C11" s="1" t="s">
        <v>36</v>
      </c>
      <c r="D11" s="12">
        <v>14940.86</v>
      </c>
      <c r="E11" s="12">
        <f>+D11*21%</f>
        <v>3137.5806000000002</v>
      </c>
      <c r="F11" s="12">
        <f t="shared" si="0"/>
        <v>18078.440600000002</v>
      </c>
      <c r="G11" s="11" t="s">
        <v>37</v>
      </c>
      <c r="H11" s="13">
        <v>43318</v>
      </c>
      <c r="I11" s="14" t="s">
        <v>13</v>
      </c>
    </row>
    <row r="12" spans="1:10" x14ac:dyDescent="0.3">
      <c r="A12" s="1">
        <v>124</v>
      </c>
      <c r="B12" s="1" t="s">
        <v>38</v>
      </c>
      <c r="C12" s="1" t="s">
        <v>39</v>
      </c>
      <c r="D12" s="12">
        <v>2932</v>
      </c>
      <c r="E12" s="12">
        <v>0</v>
      </c>
      <c r="F12" s="12">
        <f t="shared" si="0"/>
        <v>2932</v>
      </c>
      <c r="G12" s="11" t="s">
        <v>40</v>
      </c>
      <c r="H12" s="13">
        <v>43348</v>
      </c>
      <c r="I12" s="14" t="s">
        <v>13</v>
      </c>
    </row>
    <row r="13" spans="1:10" x14ac:dyDescent="0.3">
      <c r="A13" s="1">
        <v>126</v>
      </c>
      <c r="B13" s="1" t="s">
        <v>41</v>
      </c>
      <c r="C13" s="1" t="s">
        <v>42</v>
      </c>
      <c r="D13" s="12">
        <v>5000</v>
      </c>
      <c r="E13" s="12"/>
      <c r="F13" s="12">
        <v>4250</v>
      </c>
      <c r="G13" s="11" t="s">
        <v>43</v>
      </c>
      <c r="H13" s="13">
        <v>43364</v>
      </c>
      <c r="I13" s="14" t="s">
        <v>44</v>
      </c>
    </row>
    <row r="14" spans="1:10" x14ac:dyDescent="0.3">
      <c r="A14" s="1">
        <v>98</v>
      </c>
      <c r="B14" s="1" t="s">
        <v>45</v>
      </c>
      <c r="C14" s="1" t="s">
        <v>46</v>
      </c>
      <c r="D14" s="12">
        <v>480</v>
      </c>
      <c r="E14" s="12">
        <f>+D14*21%</f>
        <v>100.8</v>
      </c>
      <c r="F14" s="12">
        <f>+D14+E14</f>
        <v>580.79999999999995</v>
      </c>
      <c r="G14" s="11" t="s">
        <v>47</v>
      </c>
      <c r="H14" s="13">
        <v>43290</v>
      </c>
      <c r="I14" s="14" t="s">
        <v>48</v>
      </c>
    </row>
    <row r="15" spans="1:10" x14ac:dyDescent="0.3">
      <c r="A15" s="1">
        <v>89</v>
      </c>
      <c r="B15" s="1" t="s">
        <v>49</v>
      </c>
      <c r="C15" s="1" t="s">
        <v>50</v>
      </c>
      <c r="D15" s="12">
        <v>11070</v>
      </c>
      <c r="E15" s="12">
        <f>+D15*21%</f>
        <v>2324.6999999999998</v>
      </c>
      <c r="F15" s="12">
        <f>+D15+E15</f>
        <v>13394.7</v>
      </c>
      <c r="G15" s="11" t="s">
        <v>51</v>
      </c>
      <c r="H15" s="13">
        <v>43286</v>
      </c>
      <c r="I15" s="14" t="s">
        <v>17</v>
      </c>
    </row>
    <row r="16" spans="1:10" x14ac:dyDescent="0.3">
      <c r="A16" s="1">
        <v>95</v>
      </c>
      <c r="B16" s="1" t="s">
        <v>52</v>
      </c>
      <c r="C16" s="1" t="s">
        <v>53</v>
      </c>
      <c r="D16" s="12">
        <f>500+200+125+500+600+100</f>
        <v>2025</v>
      </c>
      <c r="E16" s="12">
        <f>+D16*21%</f>
        <v>425.25</v>
      </c>
      <c r="F16" s="12">
        <f>+D16+E16</f>
        <v>2450.25</v>
      </c>
      <c r="G16" s="11" t="s">
        <v>54</v>
      </c>
      <c r="H16" s="13">
        <v>43304</v>
      </c>
      <c r="I16" s="14" t="s">
        <v>13</v>
      </c>
    </row>
    <row r="17" spans="1:9" x14ac:dyDescent="0.3">
      <c r="A17" s="1">
        <v>33</v>
      </c>
      <c r="B17" s="1" t="s">
        <v>55</v>
      </c>
      <c r="C17" s="1" t="s">
        <v>56</v>
      </c>
      <c r="D17" s="12">
        <v>8000</v>
      </c>
      <c r="E17" s="12">
        <f>(D17*1.21)-D17</f>
        <v>1680</v>
      </c>
      <c r="F17" s="12">
        <f>D17+E17</f>
        <v>9680</v>
      </c>
      <c r="G17" s="15" t="s">
        <v>57</v>
      </c>
      <c r="H17" s="13">
        <v>43297</v>
      </c>
      <c r="I17" s="14" t="s">
        <v>58</v>
      </c>
    </row>
    <row r="18" spans="1:9" x14ac:dyDescent="0.3">
      <c r="A18" s="1">
        <v>108</v>
      </c>
      <c r="B18" s="1" t="s">
        <v>59</v>
      </c>
      <c r="C18" s="1" t="s">
        <v>60</v>
      </c>
      <c r="D18" s="12">
        <v>3900</v>
      </c>
      <c r="E18" s="12">
        <f t="shared" ref="E18:E26" si="1">+D18*21%</f>
        <v>819</v>
      </c>
      <c r="F18" s="12">
        <f t="shared" ref="F18:F26" si="2">+D18+E18</f>
        <v>4719</v>
      </c>
      <c r="G18" s="11" t="s">
        <v>61</v>
      </c>
      <c r="H18" s="13">
        <v>43322</v>
      </c>
      <c r="I18" s="14" t="s">
        <v>62</v>
      </c>
    </row>
    <row r="19" spans="1:9" x14ac:dyDescent="0.3">
      <c r="A19" s="1">
        <v>115</v>
      </c>
      <c r="B19" s="1" t="s">
        <v>63</v>
      </c>
      <c r="C19" s="1" t="s">
        <v>64</v>
      </c>
      <c r="D19" s="12">
        <v>1600</v>
      </c>
      <c r="E19" s="12">
        <f t="shared" si="1"/>
        <v>336</v>
      </c>
      <c r="F19" s="12">
        <f t="shared" si="2"/>
        <v>1936</v>
      </c>
      <c r="G19" s="11" t="s">
        <v>65</v>
      </c>
      <c r="H19" s="13">
        <v>43343</v>
      </c>
      <c r="I19" s="14" t="s">
        <v>66</v>
      </c>
    </row>
    <row r="20" spans="1:9" x14ac:dyDescent="0.3">
      <c r="A20" s="1">
        <v>96</v>
      </c>
      <c r="B20" s="1" t="s">
        <v>67</v>
      </c>
      <c r="C20" s="1" t="s">
        <v>68</v>
      </c>
      <c r="D20" s="12">
        <v>1612</v>
      </c>
      <c r="E20" s="12">
        <f t="shared" si="1"/>
        <v>338.52</v>
      </c>
      <c r="F20" s="12">
        <f t="shared" si="2"/>
        <v>1950.52</v>
      </c>
      <c r="G20" s="11" t="s">
        <v>69</v>
      </c>
      <c r="H20" s="13">
        <v>43304</v>
      </c>
      <c r="I20" s="14" t="s">
        <v>17</v>
      </c>
    </row>
    <row r="21" spans="1:9" x14ac:dyDescent="0.3">
      <c r="A21" s="1">
        <v>94</v>
      </c>
      <c r="B21" s="1" t="s">
        <v>70</v>
      </c>
      <c r="C21" s="1" t="s">
        <v>71</v>
      </c>
      <c r="D21" s="12">
        <v>1022</v>
      </c>
      <c r="E21" s="12">
        <f t="shared" si="1"/>
        <v>214.62</v>
      </c>
      <c r="F21" s="12">
        <f t="shared" si="2"/>
        <v>1236.6199999999999</v>
      </c>
      <c r="G21" s="11" t="s">
        <v>72</v>
      </c>
      <c r="H21" s="13">
        <v>43304</v>
      </c>
      <c r="I21" s="14" t="s">
        <v>73</v>
      </c>
    </row>
    <row r="22" spans="1:9" x14ac:dyDescent="0.3">
      <c r="A22" s="1">
        <v>123</v>
      </c>
      <c r="B22" s="1" t="s">
        <v>74</v>
      </c>
      <c r="C22" s="1" t="s">
        <v>75</v>
      </c>
      <c r="D22" s="12">
        <v>3700</v>
      </c>
      <c r="E22" s="12">
        <f t="shared" si="1"/>
        <v>777</v>
      </c>
      <c r="F22" s="12">
        <f t="shared" si="2"/>
        <v>4477</v>
      </c>
      <c r="G22" s="11" t="s">
        <v>76</v>
      </c>
      <c r="H22" s="13">
        <v>43348</v>
      </c>
      <c r="I22" s="14" t="s">
        <v>13</v>
      </c>
    </row>
    <row r="23" spans="1:9" x14ac:dyDescent="0.3">
      <c r="A23" s="1">
        <v>104</v>
      </c>
      <c r="B23" s="1" t="s">
        <v>77</v>
      </c>
      <c r="C23" s="1" t="s">
        <v>78</v>
      </c>
      <c r="D23" s="12">
        <v>2250</v>
      </c>
      <c r="E23" s="12">
        <f t="shared" si="1"/>
        <v>472.5</v>
      </c>
      <c r="F23" s="12">
        <f t="shared" si="2"/>
        <v>2722.5</v>
      </c>
      <c r="G23" s="11" t="s">
        <v>79</v>
      </c>
      <c r="H23" s="13">
        <v>43301</v>
      </c>
      <c r="I23" s="14" t="s">
        <v>80</v>
      </c>
    </row>
    <row r="24" spans="1:9" x14ac:dyDescent="0.3">
      <c r="A24" s="1">
        <v>105</v>
      </c>
      <c r="B24" s="1" t="s">
        <v>81</v>
      </c>
      <c r="C24" s="1" t="s">
        <v>82</v>
      </c>
      <c r="D24" s="12">
        <v>1298</v>
      </c>
      <c r="E24" s="12">
        <f t="shared" si="1"/>
        <v>272.58</v>
      </c>
      <c r="F24" s="12">
        <f t="shared" si="2"/>
        <v>1570.58</v>
      </c>
      <c r="G24" s="11" t="s">
        <v>83</v>
      </c>
      <c r="H24" s="13">
        <v>43305</v>
      </c>
      <c r="I24" s="14" t="s">
        <v>84</v>
      </c>
    </row>
    <row r="25" spans="1:9" x14ac:dyDescent="0.3">
      <c r="A25" s="16">
        <v>101</v>
      </c>
      <c r="B25" s="1" t="s">
        <v>85</v>
      </c>
      <c r="C25" s="1" t="s">
        <v>86</v>
      </c>
      <c r="D25" s="12">
        <f>1035+150</f>
        <v>1185</v>
      </c>
      <c r="E25" s="12">
        <f t="shared" si="1"/>
        <v>248.85</v>
      </c>
      <c r="F25" s="12">
        <f t="shared" si="2"/>
        <v>1433.85</v>
      </c>
      <c r="G25" s="11" t="s">
        <v>87</v>
      </c>
      <c r="H25" s="13">
        <v>43308</v>
      </c>
      <c r="I25" s="14" t="s">
        <v>13</v>
      </c>
    </row>
    <row r="26" spans="1:9" x14ac:dyDescent="0.3">
      <c r="A26" s="1">
        <v>91</v>
      </c>
      <c r="B26" s="1" t="s">
        <v>88</v>
      </c>
      <c r="C26" s="1" t="s">
        <v>89</v>
      </c>
      <c r="D26" s="12">
        <v>10101</v>
      </c>
      <c r="E26" s="12">
        <f t="shared" si="1"/>
        <v>2121.21</v>
      </c>
      <c r="F26" s="12">
        <f t="shared" si="2"/>
        <v>12222.21</v>
      </c>
      <c r="G26" s="11" t="s">
        <v>90</v>
      </c>
      <c r="H26" s="13">
        <v>43293</v>
      </c>
      <c r="I26" s="14" t="s">
        <v>91</v>
      </c>
    </row>
    <row r="27" spans="1:9" x14ac:dyDescent="0.3">
      <c r="A27" s="1">
        <v>132</v>
      </c>
      <c r="B27" s="1" t="s">
        <v>92</v>
      </c>
      <c r="C27" s="1" t="s">
        <v>93</v>
      </c>
      <c r="D27" s="12">
        <v>2560</v>
      </c>
      <c r="E27" s="12">
        <v>0</v>
      </c>
      <c r="F27" s="12">
        <v>2560</v>
      </c>
      <c r="G27" s="11" t="s">
        <v>94</v>
      </c>
      <c r="H27" s="13">
        <v>43357</v>
      </c>
      <c r="I27" s="14" t="s">
        <v>13</v>
      </c>
    </row>
    <row r="28" spans="1:9" x14ac:dyDescent="0.3">
      <c r="A28" s="1">
        <v>106</v>
      </c>
      <c r="B28" s="1" t="s">
        <v>95</v>
      </c>
      <c r="C28" s="1" t="s">
        <v>96</v>
      </c>
      <c r="D28" s="12">
        <v>1550</v>
      </c>
      <c r="E28" s="12">
        <f t="shared" ref="E28:E35" si="3">+D28*21%</f>
        <v>325.5</v>
      </c>
      <c r="F28" s="12">
        <f>+D28+E28</f>
        <v>1875.5</v>
      </c>
      <c r="G28" s="11" t="s">
        <v>97</v>
      </c>
      <c r="H28" s="13">
        <v>43305</v>
      </c>
      <c r="I28" s="14" t="s">
        <v>80</v>
      </c>
    </row>
    <row r="29" spans="1:9" x14ac:dyDescent="0.3">
      <c r="A29" s="1">
        <v>116</v>
      </c>
      <c r="B29" s="1" t="s">
        <v>98</v>
      </c>
      <c r="C29" s="1" t="s">
        <v>96</v>
      </c>
      <c r="D29" s="12">
        <v>3885.5</v>
      </c>
      <c r="E29" s="12">
        <f t="shared" si="3"/>
        <v>815.95499999999993</v>
      </c>
      <c r="F29" s="12">
        <f>+D29+E29</f>
        <v>4701.4549999999999</v>
      </c>
      <c r="G29" s="11" t="s">
        <v>99</v>
      </c>
      <c r="H29" s="13">
        <v>43348</v>
      </c>
      <c r="I29" s="14" t="s">
        <v>66</v>
      </c>
    </row>
    <row r="30" spans="1:9" x14ac:dyDescent="0.3">
      <c r="A30" s="1">
        <v>97</v>
      </c>
      <c r="B30" s="1" t="s">
        <v>100</v>
      </c>
      <c r="C30" s="1" t="s">
        <v>101</v>
      </c>
      <c r="D30" s="12">
        <v>1200</v>
      </c>
      <c r="E30" s="12">
        <f t="shared" si="3"/>
        <v>252</v>
      </c>
      <c r="F30" s="12">
        <f>+D30+E30</f>
        <v>1452</v>
      </c>
      <c r="G30" s="11" t="s">
        <v>102</v>
      </c>
      <c r="H30" s="13">
        <v>43304</v>
      </c>
      <c r="I30" s="14" t="s">
        <v>13</v>
      </c>
    </row>
    <row r="31" spans="1:9" x14ac:dyDescent="0.3">
      <c r="A31" s="1">
        <v>72</v>
      </c>
      <c r="B31" s="1" t="s">
        <v>103</v>
      </c>
      <c r="C31" s="1" t="s">
        <v>119</v>
      </c>
      <c r="D31" s="12">
        <v>2056.3200000000002</v>
      </c>
      <c r="E31" s="12">
        <f t="shared" si="3"/>
        <v>431.8272</v>
      </c>
      <c r="F31" s="12">
        <f>SUM(D31:E31)</f>
        <v>2488.1472000000003</v>
      </c>
      <c r="G31" s="11" t="s">
        <v>104</v>
      </c>
      <c r="H31" s="13">
        <v>43301</v>
      </c>
      <c r="I31" s="14" t="s">
        <v>31</v>
      </c>
    </row>
    <row r="32" spans="1:9" x14ac:dyDescent="0.3">
      <c r="A32" s="1">
        <v>102</v>
      </c>
      <c r="B32" s="1" t="s">
        <v>105</v>
      </c>
      <c r="C32" s="1" t="s">
        <v>106</v>
      </c>
      <c r="D32" s="12">
        <v>1312</v>
      </c>
      <c r="E32" s="12">
        <f t="shared" si="3"/>
        <v>275.52</v>
      </c>
      <c r="F32" s="12">
        <f>+D32+E32</f>
        <v>1587.52</v>
      </c>
      <c r="G32" s="11" t="s">
        <v>107</v>
      </c>
      <c r="H32" s="13">
        <v>43304</v>
      </c>
      <c r="I32" s="14" t="s">
        <v>108</v>
      </c>
    </row>
    <row r="33" spans="1:9" x14ac:dyDescent="0.3">
      <c r="A33" s="1">
        <v>68</v>
      </c>
      <c r="B33" s="1" t="s">
        <v>109</v>
      </c>
      <c r="C33" s="1" t="s">
        <v>110</v>
      </c>
      <c r="D33" s="12">
        <v>5979.56</v>
      </c>
      <c r="E33" s="12">
        <f t="shared" si="3"/>
        <v>1255.7076</v>
      </c>
      <c r="F33" s="12">
        <f>SUM(D33:E33)</f>
        <v>7235.2676000000001</v>
      </c>
      <c r="G33" s="11" t="s">
        <v>111</v>
      </c>
      <c r="H33" s="13">
        <v>43348</v>
      </c>
      <c r="I33" s="14" t="s">
        <v>13</v>
      </c>
    </row>
    <row r="34" spans="1:9" x14ac:dyDescent="0.3">
      <c r="A34" s="1">
        <v>84</v>
      </c>
      <c r="B34" s="1" t="s">
        <v>112</v>
      </c>
      <c r="C34" s="1" t="s">
        <v>118</v>
      </c>
      <c r="D34" s="12">
        <v>950</v>
      </c>
      <c r="E34" s="12">
        <f t="shared" si="3"/>
        <v>199.5</v>
      </c>
      <c r="F34" s="12">
        <f>+D34+E34</f>
        <v>1149.5</v>
      </c>
      <c r="G34" s="11" t="s">
        <v>113</v>
      </c>
      <c r="H34" s="13">
        <v>43286</v>
      </c>
      <c r="I34" s="14" t="s">
        <v>13</v>
      </c>
    </row>
    <row r="35" spans="1:9" x14ac:dyDescent="0.3">
      <c r="A35" s="1">
        <v>88</v>
      </c>
      <c r="B35" s="1" t="s">
        <v>114</v>
      </c>
      <c r="C35" s="1" t="s">
        <v>115</v>
      </c>
      <c r="D35" s="12">
        <v>1080</v>
      </c>
      <c r="E35" s="12">
        <f t="shared" si="3"/>
        <v>226.79999999999998</v>
      </c>
      <c r="F35" s="12">
        <f>+D35+E35</f>
        <v>1306.8</v>
      </c>
      <c r="G35" s="11" t="s">
        <v>116</v>
      </c>
      <c r="H35" s="13">
        <v>43286</v>
      </c>
      <c r="I35" s="14" t="s">
        <v>13</v>
      </c>
    </row>
    <row r="36" spans="1:9" x14ac:dyDescent="0.3">
      <c r="B36" s="18"/>
      <c r="C36" s="19"/>
      <c r="D36" s="20"/>
      <c r="E36" s="20"/>
      <c r="F36" s="20"/>
      <c r="G36" s="19"/>
      <c r="H36" s="21"/>
      <c r="I36" s="19"/>
    </row>
    <row r="37" spans="1:9" x14ac:dyDescent="0.3">
      <c r="B37" s="18"/>
      <c r="C37" s="19"/>
      <c r="D37" s="20"/>
      <c r="E37" s="20"/>
      <c r="F37" s="20"/>
      <c r="G37" s="19"/>
      <c r="H37" s="21"/>
      <c r="I37" s="19"/>
    </row>
    <row r="38" spans="1:9" x14ac:dyDescent="0.3">
      <c r="B38" s="18"/>
      <c r="C38" s="19"/>
      <c r="D38" s="20"/>
      <c r="E38" s="20"/>
      <c r="F38" s="20"/>
      <c r="G38" s="19"/>
      <c r="H38" s="21"/>
      <c r="I38" s="19"/>
    </row>
    <row r="39" spans="1:9" x14ac:dyDescent="0.3">
      <c r="B39" s="18"/>
      <c r="C39" s="19"/>
      <c r="D39" s="20"/>
      <c r="E39" s="20"/>
      <c r="F39" s="20"/>
      <c r="G39" s="19"/>
      <c r="H39" s="21"/>
      <c r="I39" s="19"/>
    </row>
    <row r="40" spans="1:9" ht="23.25" customHeight="1" x14ac:dyDescent="0.3">
      <c r="B40" s="22"/>
      <c r="C40" s="19"/>
      <c r="D40" s="20"/>
      <c r="E40" s="20"/>
      <c r="F40" s="20"/>
      <c r="G40" s="19"/>
      <c r="H40" s="21"/>
      <c r="I40" s="19"/>
    </row>
    <row r="41" spans="1:9" x14ac:dyDescent="0.3">
      <c r="B41" s="18"/>
      <c r="C41" s="19"/>
      <c r="D41" s="20"/>
      <c r="E41" s="20"/>
      <c r="F41" s="20"/>
      <c r="G41" s="19"/>
      <c r="H41" s="21"/>
      <c r="I41" s="19"/>
    </row>
    <row r="42" spans="1:9" x14ac:dyDescent="0.3">
      <c r="B42" s="18"/>
      <c r="C42" s="19"/>
      <c r="D42" s="20"/>
      <c r="E42" s="20"/>
      <c r="F42" s="20"/>
      <c r="G42" s="19"/>
      <c r="H42" s="21"/>
      <c r="I42" s="19"/>
    </row>
    <row r="43" spans="1:9" x14ac:dyDescent="0.3">
      <c r="B43" s="18"/>
      <c r="C43" s="19"/>
      <c r="D43" s="20"/>
      <c r="E43" s="20"/>
      <c r="F43" s="20"/>
      <c r="G43" s="19"/>
      <c r="H43" s="21"/>
      <c r="I43" s="19"/>
    </row>
    <row r="44" spans="1:9" x14ac:dyDescent="0.3">
      <c r="B44" s="18"/>
      <c r="C44" s="19"/>
      <c r="D44" s="20"/>
      <c r="E44" s="20"/>
      <c r="F44" s="20"/>
      <c r="G44" s="19"/>
      <c r="H44" s="21"/>
      <c r="I44" s="19"/>
    </row>
    <row r="45" spans="1:9" x14ac:dyDescent="0.3">
      <c r="B45" s="18"/>
      <c r="C45" s="19"/>
      <c r="D45" s="20"/>
      <c r="E45" s="20"/>
      <c r="F45" s="20"/>
      <c r="G45" s="19"/>
      <c r="H45" s="21"/>
      <c r="I45" s="19"/>
    </row>
    <row r="46" spans="1:9" x14ac:dyDescent="0.3">
      <c r="B46" s="18"/>
      <c r="C46" s="19"/>
      <c r="D46" s="20"/>
      <c r="E46" s="20"/>
      <c r="F46" s="20"/>
      <c r="G46" s="19"/>
      <c r="H46" s="21"/>
      <c r="I46" s="19"/>
    </row>
    <row r="47" spans="1:9" x14ac:dyDescent="0.3">
      <c r="B47" s="18"/>
      <c r="C47" s="19"/>
      <c r="D47" s="20"/>
      <c r="E47" s="20"/>
      <c r="F47" s="20"/>
      <c r="G47" s="19"/>
      <c r="H47" s="21"/>
      <c r="I47" s="19"/>
    </row>
    <row r="48" spans="1:9" ht="23.25" customHeight="1" x14ac:dyDescent="0.3">
      <c r="B48" s="22"/>
      <c r="C48" s="19"/>
      <c r="D48" s="20"/>
      <c r="E48" s="20"/>
      <c r="F48" s="20"/>
      <c r="G48" s="19"/>
      <c r="H48" s="21"/>
      <c r="I48" s="19"/>
    </row>
    <row r="49" spans="1:9" x14ac:dyDescent="0.3">
      <c r="B49" s="18"/>
      <c r="C49" s="19"/>
      <c r="D49" s="20"/>
      <c r="E49" s="20"/>
      <c r="F49" s="20"/>
      <c r="G49" s="19"/>
      <c r="H49" s="21"/>
      <c r="I49" s="19"/>
    </row>
    <row r="50" spans="1:9" ht="11.25" customHeight="1" x14ac:dyDescent="0.3">
      <c r="B50" s="22"/>
      <c r="C50" s="19"/>
      <c r="D50" s="20"/>
      <c r="E50" s="20"/>
      <c r="F50" s="20"/>
      <c r="G50" s="19"/>
      <c r="H50" s="21"/>
      <c r="I50" s="19"/>
    </row>
    <row r="51" spans="1:9" x14ac:dyDescent="0.3">
      <c r="B51" s="18"/>
      <c r="C51" s="19"/>
      <c r="D51" s="20"/>
      <c r="E51" s="20"/>
      <c r="F51" s="20"/>
      <c r="G51" s="19"/>
      <c r="H51" s="21"/>
      <c r="I51" s="19"/>
    </row>
    <row r="52" spans="1:9" ht="10.5" customHeight="1" x14ac:dyDescent="0.3">
      <c r="B52" s="22"/>
      <c r="C52" s="19"/>
      <c r="D52" s="20"/>
      <c r="E52" s="20"/>
      <c r="F52" s="20"/>
      <c r="G52" s="19"/>
      <c r="H52" s="21"/>
      <c r="I52" s="19"/>
    </row>
    <row r="53" spans="1:9" x14ac:dyDescent="0.3">
      <c r="B53" s="18"/>
      <c r="C53" s="19"/>
      <c r="D53" s="20"/>
      <c r="E53" s="20"/>
      <c r="F53" s="20"/>
      <c r="G53" s="19"/>
      <c r="H53" s="21"/>
      <c r="I53" s="19"/>
    </row>
    <row r="54" spans="1:9" x14ac:dyDescent="0.3">
      <c r="B54" s="18"/>
      <c r="C54" s="19"/>
      <c r="D54" s="23"/>
      <c r="E54" s="23"/>
      <c r="F54" s="23"/>
      <c r="G54" s="19"/>
      <c r="H54" s="21"/>
      <c r="I54" s="19"/>
    </row>
    <row r="55" spans="1:9" x14ac:dyDescent="0.3">
      <c r="B55" s="18"/>
      <c r="C55" s="19"/>
      <c r="D55" s="20"/>
      <c r="E55" s="20"/>
      <c r="F55" s="20"/>
      <c r="G55" s="19"/>
      <c r="H55" s="21"/>
      <c r="I55" s="19"/>
    </row>
    <row r="56" spans="1:9" x14ac:dyDescent="0.3">
      <c r="A56" s="24"/>
      <c r="C56" s="14"/>
      <c r="D56" s="25"/>
      <c r="E56" s="25"/>
      <c r="F56" s="25"/>
      <c r="G56" s="11"/>
    </row>
    <row r="57" spans="1:9" x14ac:dyDescent="0.3">
      <c r="B57" s="18"/>
      <c r="C57" s="19"/>
      <c r="D57" s="20"/>
      <c r="E57" s="20"/>
      <c r="F57" s="20"/>
      <c r="G57" s="19"/>
      <c r="H57" s="21"/>
      <c r="I57" s="19"/>
    </row>
    <row r="58" spans="1:9" x14ac:dyDescent="0.3">
      <c r="B58" s="18"/>
      <c r="C58" s="19"/>
      <c r="D58" s="20"/>
      <c r="E58" s="20"/>
      <c r="F58" s="20"/>
      <c r="G58" s="19"/>
      <c r="H58" s="21"/>
      <c r="I58" s="19"/>
    </row>
    <row r="59" spans="1:9" x14ac:dyDescent="0.3">
      <c r="B59" s="22"/>
      <c r="C59" s="19"/>
      <c r="D59" s="20"/>
      <c r="E59" s="20"/>
      <c r="F59" s="20"/>
      <c r="G59" s="19"/>
      <c r="H59" s="21"/>
      <c r="I59" s="19"/>
    </row>
    <row r="60" spans="1:9" x14ac:dyDescent="0.3">
      <c r="B60" s="18"/>
      <c r="C60" s="19"/>
      <c r="D60" s="20"/>
      <c r="E60" s="20"/>
      <c r="F60" s="20"/>
      <c r="G60" s="19"/>
      <c r="H60" s="21"/>
      <c r="I60" s="19"/>
    </row>
    <row r="61" spans="1:9" x14ac:dyDescent="0.3">
      <c r="B61" s="18"/>
      <c r="C61" s="19"/>
      <c r="D61" s="20"/>
      <c r="E61" s="20"/>
      <c r="F61" s="20"/>
      <c r="G61" s="19"/>
      <c r="H61" s="21"/>
      <c r="I61" s="19"/>
    </row>
    <row r="62" spans="1:9" x14ac:dyDescent="0.3">
      <c r="B62" s="18"/>
      <c r="C62" s="19"/>
      <c r="D62" s="20"/>
      <c r="E62" s="20"/>
      <c r="F62" s="20"/>
      <c r="G62" s="19"/>
      <c r="H62" s="21"/>
      <c r="I62" s="19"/>
    </row>
    <row r="63" spans="1:9" x14ac:dyDescent="0.3">
      <c r="B63" s="18"/>
      <c r="C63" s="19"/>
      <c r="D63" s="20"/>
      <c r="E63" s="20"/>
      <c r="F63" s="20"/>
      <c r="G63" s="19"/>
      <c r="H63" s="21"/>
      <c r="I63" s="19"/>
    </row>
    <row r="64" spans="1:9" x14ac:dyDescent="0.3">
      <c r="B64" s="18"/>
      <c r="C64" s="19"/>
      <c r="D64" s="20"/>
      <c r="E64" s="20"/>
      <c r="F64" s="20"/>
      <c r="G64" s="19"/>
      <c r="H64" s="21"/>
      <c r="I64" s="19"/>
    </row>
    <row r="65" spans="2:9" x14ac:dyDescent="0.3">
      <c r="B65" s="22"/>
      <c r="C65" s="19"/>
      <c r="D65" s="20"/>
      <c r="E65" s="20"/>
      <c r="F65" s="20"/>
      <c r="G65" s="19"/>
      <c r="H65" s="21"/>
      <c r="I65" s="19"/>
    </row>
    <row r="66" spans="2:9" x14ac:dyDescent="0.3">
      <c r="B66" s="18"/>
      <c r="C66" s="19"/>
      <c r="D66" s="20"/>
      <c r="E66" s="20"/>
      <c r="F66" s="20"/>
      <c r="G66" s="19"/>
      <c r="H66" s="21"/>
      <c r="I66" s="19"/>
    </row>
    <row r="67" spans="2:9" x14ac:dyDescent="0.3">
      <c r="B67" s="18"/>
      <c r="C67" s="19"/>
      <c r="D67" s="20"/>
      <c r="E67" s="20"/>
      <c r="F67" s="20"/>
      <c r="G67" s="19"/>
      <c r="H67" s="21"/>
      <c r="I67" s="19"/>
    </row>
    <row r="68" spans="2:9" x14ac:dyDescent="0.3">
      <c r="B68" s="18"/>
      <c r="C68" s="19"/>
      <c r="D68" s="20"/>
      <c r="E68" s="20"/>
      <c r="F68" s="20"/>
      <c r="G68" s="19"/>
      <c r="H68" s="21"/>
      <c r="I68" s="19"/>
    </row>
    <row r="69" spans="2:9" x14ac:dyDescent="0.3">
      <c r="B69" s="18"/>
      <c r="C69" s="19"/>
      <c r="D69" s="23"/>
      <c r="E69" s="23"/>
      <c r="F69" s="23"/>
      <c r="G69" s="19"/>
      <c r="H69" s="21"/>
      <c r="I69" s="19"/>
    </row>
    <row r="70" spans="2:9" x14ac:dyDescent="0.3">
      <c r="B70" s="18"/>
      <c r="C70" s="19"/>
      <c r="D70" s="20"/>
      <c r="E70" s="20"/>
      <c r="F70" s="20"/>
      <c r="G70" s="19"/>
      <c r="H70" s="21"/>
      <c r="I70" s="19"/>
    </row>
    <row r="71" spans="2:9" x14ac:dyDescent="0.3">
      <c r="B71" s="18"/>
      <c r="C71" s="19"/>
      <c r="D71" s="20"/>
      <c r="E71" s="20"/>
      <c r="F71" s="20"/>
      <c r="G71" s="19"/>
      <c r="H71" s="21"/>
      <c r="I71" s="19"/>
    </row>
    <row r="72" spans="2:9" x14ac:dyDescent="0.3">
      <c r="B72" s="18"/>
      <c r="C72" s="19"/>
      <c r="D72" s="20"/>
      <c r="E72" s="20"/>
      <c r="F72" s="20"/>
      <c r="G72" s="19"/>
      <c r="H72" s="21"/>
      <c r="I72" s="19"/>
    </row>
    <row r="73" spans="2:9" x14ac:dyDescent="0.3">
      <c r="B73" s="18"/>
      <c r="C73" s="19"/>
      <c r="D73" s="20"/>
      <c r="E73" s="20"/>
      <c r="F73" s="20"/>
      <c r="G73" s="19"/>
      <c r="H73" s="21"/>
      <c r="I73" s="19"/>
    </row>
    <row r="74" spans="2:9" x14ac:dyDescent="0.3">
      <c r="D74" s="12"/>
      <c r="E74" s="12"/>
      <c r="F74" s="12"/>
      <c r="G74" s="11"/>
    </row>
  </sheetData>
  <mergeCells count="1">
    <mergeCell ref="A1:I1"/>
  </mergeCells>
  <pageMargins left="0.7" right="0.7" top="0.75" bottom="0.75" header="0.3" footer="0.3"/>
  <pageSetup paperSize="8" orientation="landscape" r:id="rId1"/>
  <ignoredErrors>
    <ignoredError sqref="F31:F33 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sec_u1</dc:creator>
  <cp:lastModifiedBy>AJC</cp:lastModifiedBy>
  <cp:lastPrinted>2018-10-19T07:54:15Z</cp:lastPrinted>
  <dcterms:created xsi:type="dcterms:W3CDTF">2018-10-03T07:57:17Z</dcterms:created>
  <dcterms:modified xsi:type="dcterms:W3CDTF">2022-04-11T08:51:35Z</dcterms:modified>
</cp:coreProperties>
</file>